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ann\OneDrive - Metro Nashville Government\Desktop\"/>
    </mc:Choice>
  </mc:AlternateContent>
  <xr:revisionPtr revIDLastSave="1" documentId="8_{DE67748A-B973-4108-A298-4771BFDB5983}" xr6:coauthVersionLast="45" xr6:coauthVersionMax="45" xr10:uidLastSave="{FF3566D6-B47B-48AD-B0DC-1E962ACCE5F6}"/>
  <bookViews>
    <workbookView xWindow="1248" yWindow="1200" windowWidth="20256" windowHeight="11100" xr2:uid="{401B2593-4360-490A-8B76-94D2E52E0C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" i="1" l="1"/>
  <c r="Q2" i="1"/>
  <c r="O2" i="1"/>
  <c r="P2" i="1" s="1"/>
  <c r="I2" i="1"/>
  <c r="J2" i="1" s="1"/>
  <c r="K2" i="1" s="1"/>
  <c r="S2" i="1" l="1"/>
  <c r="T2" i="1" s="1"/>
</calcChain>
</file>

<file path=xl/sharedStrings.xml><?xml version="1.0" encoding="utf-8"?>
<sst xmlns="http://schemas.openxmlformats.org/spreadsheetml/2006/main" count="21" uniqueCount="21">
  <si>
    <t>Sewer Line</t>
  </si>
  <si>
    <t>FROM MH</t>
  </si>
  <si>
    <t>TO MH</t>
  </si>
  <si>
    <t>LENGTH (FT)</t>
  </si>
  <si>
    <t>LOTS SERVED</t>
  </si>
  <si>
    <t>TOTAL LOTS SERVED</t>
  </si>
  <si>
    <t>n</t>
  </si>
  <si>
    <t>AVERAGE SEWAGE FLOW (GPD)</t>
  </si>
  <si>
    <t>AVERAGE SEWAGE FLOW (CFS)</t>
  </si>
  <si>
    <t>MAX SEWAGE FLOW (CFS)</t>
  </si>
  <si>
    <t>PIPE DIAMETER (IN)</t>
  </si>
  <si>
    <t>UPPER MH INVERT</t>
  </si>
  <si>
    <t>LOWER MH INVERT</t>
  </si>
  <si>
    <t>DIFF.        (FT)</t>
  </si>
  <si>
    <t>SEWER GRADE (%)</t>
  </si>
  <si>
    <t>SEWER FALL (FT)</t>
  </si>
  <si>
    <t>HYDRAULIC RADIUS (FT)</t>
  </si>
  <si>
    <t>VELOCITY FLOWING FULL (FPS)</t>
  </si>
  <si>
    <t>CAPACITY FLOWING FULL (CFS)</t>
  </si>
  <si>
    <t>EX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</si>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</sst>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B41B3-7C57-4FE5-B596-FD20875BDC9E}">
  <dimension ref="A1:T2"/>
  <sheetViews>
    <sheetView tabSelected="1" workbookViewId="0">
      <selection activeCell="T2" sqref="T2"/>
    </sheetView>
  </sheetViews>
  <sheetFormatPr defaultRowHeight="14.4" x14ac:dyDescent="0.3"/>
  <sheetData>
    <row r="1" spans="1:20" ht="72" x14ac:dyDescent="0.3">
      <c r="A1" s="1" t="s">
        <v>0</v>
      </c>
      <c r="B1" s="2" t="s">
        <v>1</v>
      </c>
      <c r="C1" s="2" t="s">
        <v>2</v>
      </c>
      <c r="D1" s="2" t="s">
        <v>3</v>
      </c>
      <c r="E1" s="2"/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</row>
    <row r="2" spans="1:20" x14ac:dyDescent="0.3">
      <c r="A2" s="3" t="s">
        <v>20</v>
      </c>
      <c r="B2" s="3" t="s">
        <v>19</v>
      </c>
      <c r="C2" s="3">
        <v>1</v>
      </c>
      <c r="D2" s="3">
        <v>212</v>
      </c>
      <c r="E2" s="3"/>
      <c r="F2" s="3">
        <v>3</v>
      </c>
      <c r="G2" s="3">
        <v>3</v>
      </c>
      <c r="H2" s="3">
        <v>1.2999999999999999E-2</v>
      </c>
      <c r="I2" s="3">
        <f>G2*350</f>
        <v>1050</v>
      </c>
      <c r="J2" s="4">
        <f>I2/(86400*7.48051948052)</f>
        <v>1.6245900848764303E-3</v>
      </c>
      <c r="K2" s="4">
        <f>J2*4</f>
        <v>6.4983603395057212E-3</v>
      </c>
      <c r="L2" s="5">
        <v>8</v>
      </c>
      <c r="M2" s="5">
        <v>554</v>
      </c>
      <c r="N2" s="5">
        <v>522.79</v>
      </c>
      <c r="O2" s="5">
        <f t="shared" ref="O2" si="0">M2-N2</f>
        <v>31.210000000000036</v>
      </c>
      <c r="P2" s="5">
        <f>O2/D2*100</f>
        <v>14.721698113207566</v>
      </c>
      <c r="Q2" s="5">
        <f>M2-N2</f>
        <v>31.210000000000036</v>
      </c>
      <c r="R2" s="5">
        <f t="shared" ref="R2" si="1">(L2/12)/4</f>
        <v>0.16666666666666666</v>
      </c>
      <c r="S2" s="6">
        <f>(1.49/H2)*(R2^(2/3))*((P2/100)^(1/2))</f>
        <v>13.318471009735831</v>
      </c>
      <c r="T2" s="6">
        <f>S2*(PI()/4)*(L2/12)^2</f>
        <v>4.6490234090260794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Metro Water Services Standard Sewer Calculation Template</dc:title>
  <dc:creator>Marotta, Paisley (WS)</dc:creator>
  <cp:lastModifiedBy>Gann, Melissa E (ITS)</cp:lastModifiedBy>
  <dcterms:created xsi:type="dcterms:W3CDTF">2020-12-23T13:39:50Z</dcterms:created>
  <dcterms:modified xsi:type="dcterms:W3CDTF">2021-01-11T19:55:45Z</dcterms:modified>
</cp:coreProperties>
</file>